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ary\Newsletter\Mary\"/>
    </mc:Choice>
  </mc:AlternateContent>
  <xr:revisionPtr revIDLastSave="0" documentId="13_ncr:1_{51505CD4-9EBF-4DBB-B471-388ADC0D6DFC}" xr6:coauthVersionLast="47" xr6:coauthVersionMax="47" xr10:uidLastSave="{00000000-0000-0000-0000-000000000000}"/>
  <bookViews>
    <workbookView xWindow="-120" yWindow="-120" windowWidth="29040" windowHeight="15840" xr2:uid="{C4817883-74D9-4D37-8890-9C2C3D6E6A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1" l="1"/>
  <c r="H33" i="1"/>
  <c r="H32" i="1"/>
  <c r="G32" i="1"/>
  <c r="G33" i="1" s="1"/>
  <c r="F32" i="1"/>
  <c r="F33" i="1"/>
  <c r="E32" i="1"/>
  <c r="E33" i="1" s="1"/>
  <c r="D32" i="1"/>
  <c r="D33" i="1"/>
  <c r="C32" i="1"/>
  <c r="C33" i="1"/>
  <c r="J32" i="1"/>
  <c r="C9" i="1"/>
  <c r="D12" i="1" s="1"/>
  <c r="F12" i="1" s="1"/>
  <c r="C10" i="1"/>
  <c r="C11" i="1"/>
  <c r="C12" i="1"/>
  <c r="C13" i="1"/>
  <c r="C14" i="1"/>
  <c r="C15" i="1"/>
  <c r="C16" i="1"/>
  <c r="C17" i="1"/>
  <c r="C18" i="1"/>
  <c r="D21" i="1" s="1"/>
  <c r="F21" i="1" s="1"/>
  <c r="C19" i="1"/>
  <c r="D22" i="1" s="1"/>
  <c r="F22" i="1" s="1"/>
  <c r="C20" i="1"/>
  <c r="D23" i="1" s="1"/>
  <c r="F23" i="1" s="1"/>
  <c r="C21" i="1"/>
  <c r="C22" i="1"/>
  <c r="C23" i="1"/>
  <c r="C24" i="1"/>
  <c r="C25" i="1"/>
  <c r="C26" i="1"/>
  <c r="C27" i="1"/>
  <c r="C28" i="1"/>
  <c r="C29" i="1"/>
  <c r="C30" i="1"/>
  <c r="C31" i="1"/>
  <c r="C8" i="1"/>
  <c r="D11" i="1" s="1"/>
  <c r="K32" i="1" l="1"/>
  <c r="D29" i="1"/>
  <c r="F29" i="1" s="1"/>
  <c r="D27" i="1"/>
  <c r="F27" i="1" s="1"/>
  <c r="D25" i="1"/>
  <c r="F25" i="1" s="1"/>
  <c r="D20" i="1"/>
  <c r="F20" i="1" s="1"/>
  <c r="D19" i="1"/>
  <c r="F19" i="1" s="1"/>
  <c r="D30" i="1"/>
  <c r="F30" i="1" s="1"/>
  <c r="D28" i="1"/>
  <c r="F28" i="1" s="1"/>
  <c r="D24" i="1"/>
  <c r="F24" i="1" s="1"/>
  <c r="D18" i="1"/>
  <c r="F18" i="1" s="1"/>
  <c r="D16" i="1"/>
  <c r="F16" i="1" s="1"/>
  <c r="D15" i="1"/>
  <c r="F15" i="1" s="1"/>
  <c r="D14" i="1"/>
  <c r="F14" i="1" s="1"/>
  <c r="D13" i="1"/>
  <c r="F13" i="1" s="1"/>
  <c r="E11" i="1"/>
  <c r="J11" i="1"/>
  <c r="J12" i="1" s="1"/>
  <c r="J13" i="1" s="1"/>
  <c r="J14" i="1" s="1"/>
  <c r="J15" i="1" s="1"/>
  <c r="J16" i="1" s="1"/>
  <c r="F11" i="1"/>
  <c r="D26" i="1"/>
  <c r="F26" i="1" s="1"/>
  <c r="D17" i="1"/>
  <c r="F17" i="1" s="1"/>
  <c r="D31" i="1"/>
  <c r="F31" i="1" s="1"/>
  <c r="G11" i="1" l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K11" i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3" i="1" s="1"/>
  <c r="J17" i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3" i="1" s="1"/>
  <c r="E12" i="1"/>
  <c r="H11" i="1"/>
  <c r="J35" i="1" l="1"/>
  <c r="E13" i="1"/>
  <c r="H12" i="1"/>
  <c r="H13" i="1" l="1"/>
  <c r="E14" i="1"/>
  <c r="H14" i="1" l="1"/>
  <c r="E15" i="1"/>
  <c r="H15" i="1" l="1"/>
  <c r="E16" i="1"/>
  <c r="H16" i="1" l="1"/>
  <c r="E17" i="1"/>
  <c r="H17" i="1" l="1"/>
  <c r="E18" i="1"/>
  <c r="E19" i="1" l="1"/>
  <c r="H18" i="1"/>
  <c r="E20" i="1" l="1"/>
  <c r="H19" i="1"/>
  <c r="E21" i="1" l="1"/>
  <c r="H20" i="1"/>
  <c r="E22" i="1" l="1"/>
  <c r="H21" i="1"/>
  <c r="E23" i="1" l="1"/>
  <c r="H22" i="1"/>
  <c r="E24" i="1" l="1"/>
  <c r="H23" i="1"/>
  <c r="E25" i="1" l="1"/>
  <c r="H24" i="1"/>
  <c r="H25" i="1" l="1"/>
  <c r="E26" i="1"/>
  <c r="H26" i="1" l="1"/>
  <c r="E27" i="1"/>
  <c r="H27" i="1" l="1"/>
  <c r="E28" i="1"/>
  <c r="H28" i="1" l="1"/>
  <c r="E29" i="1"/>
  <c r="H29" i="1" l="1"/>
  <c r="E30" i="1"/>
  <c r="E31" i="1" l="1"/>
  <c r="H30" i="1"/>
  <c r="H31" i="1" l="1"/>
</calcChain>
</file>

<file path=xl/sharedStrings.xml><?xml version="1.0" encoding="utf-8"?>
<sst xmlns="http://schemas.openxmlformats.org/spreadsheetml/2006/main" count="10" uniqueCount="10">
  <si>
    <t>https://www.bls.gov/regions/new-england/data/consumerpriceindex_us_table.htm</t>
  </si>
  <si>
    <t>3 Year Average*</t>
  </si>
  <si>
    <t>50% of 3 year Average</t>
  </si>
  <si>
    <t>Maximum Tax w/o law</t>
  </si>
  <si>
    <t>*Three year average is based on the 3 prior years.  The 2001 number is based on 98, 99 and 00.</t>
  </si>
  <si>
    <t>Maximum Tax with law</t>
  </si>
  <si>
    <t>Reduction in Tax limit caused by law</t>
  </si>
  <si>
    <t>CPPI Index</t>
  </si>
  <si>
    <t>CPI Inflation as  %</t>
  </si>
  <si>
    <t>Reduction in growth due to 15-10-420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</si>
</sst>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10" fontId="0" fillId="0" borderId="1" xfId="1" applyNumberFormat="1" applyFont="1" applyBorder="1"/>
    <xf numFmtId="44" fontId="0" fillId="0" borderId="0" xfId="2" applyFont="1"/>
    <xf numFmtId="44" fontId="0" fillId="0" borderId="0" xfId="0" applyNumberFormat="1"/>
    <xf numFmtId="10" fontId="0" fillId="0" borderId="0" xfId="1" applyNumberFormat="1" applyFont="1"/>
    <xf numFmtId="0" fontId="2" fillId="0" borderId="0" xfId="3"/>
  </cellXfs>
  <cellStyles count="4"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regions/new-england/data/consumerpriceindex_us_tabl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1DCF6-89B2-4A8E-9BE4-AFB8ECBFFBDC}">
  <dimension ref="A6:K36"/>
  <sheetViews>
    <sheetView tabSelected="1" topLeftCell="A4" workbookViewId="0">
      <selection activeCell="I35" sqref="I35"/>
    </sheetView>
  </sheetViews>
  <sheetFormatPr defaultRowHeight="15" x14ac:dyDescent="0.25"/>
  <cols>
    <col min="4" max="4" width="14.140625" customWidth="1"/>
    <col min="5" max="5" width="14.5703125" customWidth="1"/>
    <col min="6" max="6" width="12.5703125" bestFit="1" customWidth="1"/>
    <col min="7" max="7" width="15.140625" customWidth="1"/>
    <col min="8" max="8" width="16.140625" customWidth="1"/>
    <col min="9" max="9" width="11.5703125" bestFit="1" customWidth="1"/>
    <col min="10" max="10" width="10.5703125" bestFit="1" customWidth="1"/>
  </cols>
  <sheetData>
    <row r="6" spans="1:11" ht="45" x14ac:dyDescent="0.25">
      <c r="B6" s="2" t="s">
        <v>7</v>
      </c>
      <c r="C6" s="2" t="s">
        <v>8</v>
      </c>
      <c r="D6" s="2" t="s">
        <v>1</v>
      </c>
      <c r="E6" s="2" t="s">
        <v>3</v>
      </c>
      <c r="F6" s="2" t="s">
        <v>2</v>
      </c>
      <c r="G6" s="2" t="s">
        <v>5</v>
      </c>
      <c r="H6" s="2" t="s">
        <v>6</v>
      </c>
      <c r="I6" s="1"/>
      <c r="J6" s="1"/>
      <c r="K6" s="1"/>
    </row>
    <row r="7" spans="1:11" x14ac:dyDescent="0.25">
      <c r="A7" s="3">
        <v>1997</v>
      </c>
      <c r="B7" s="4">
        <v>160.5</v>
      </c>
      <c r="C7" s="3"/>
      <c r="D7" s="3"/>
      <c r="E7" s="3"/>
      <c r="F7" s="3"/>
      <c r="G7" s="3"/>
      <c r="H7" s="3"/>
    </row>
    <row r="8" spans="1:11" x14ac:dyDescent="0.25">
      <c r="A8" s="3">
        <v>1998</v>
      </c>
      <c r="B8" s="4">
        <v>163</v>
      </c>
      <c r="C8" s="5">
        <f>(B8-B7)/B7</f>
        <v>1.5576323987538941E-2</v>
      </c>
      <c r="D8" s="3"/>
      <c r="E8" s="3"/>
      <c r="F8" s="3"/>
      <c r="G8" s="3"/>
      <c r="H8" s="3"/>
    </row>
    <row r="9" spans="1:11" x14ac:dyDescent="0.25">
      <c r="A9" s="3">
        <v>1999</v>
      </c>
      <c r="B9" s="4">
        <v>166.6</v>
      </c>
      <c r="C9" s="5">
        <f t="shared" ref="C9:C33" si="0">(B9-B8)/B8</f>
        <v>2.2085889570552113E-2</v>
      </c>
      <c r="D9" s="3"/>
      <c r="E9" s="3"/>
      <c r="F9" s="3"/>
      <c r="G9" s="3"/>
      <c r="H9" s="3"/>
    </row>
    <row r="10" spans="1:11" x14ac:dyDescent="0.25">
      <c r="A10" s="3">
        <v>2000</v>
      </c>
      <c r="B10" s="4">
        <v>172.2</v>
      </c>
      <c r="C10" s="5">
        <f t="shared" si="0"/>
        <v>3.3613445378151224E-2</v>
      </c>
      <c r="D10" s="3"/>
      <c r="E10" s="4">
        <v>1</v>
      </c>
      <c r="F10" s="3"/>
      <c r="G10" s="4">
        <v>1</v>
      </c>
      <c r="H10" s="3"/>
      <c r="I10" s="6"/>
      <c r="J10" s="6">
        <v>100</v>
      </c>
      <c r="K10" s="6">
        <v>100</v>
      </c>
    </row>
    <row r="11" spans="1:11" x14ac:dyDescent="0.25">
      <c r="A11" s="3">
        <v>2001</v>
      </c>
      <c r="B11" s="4">
        <v>177.1</v>
      </c>
      <c r="C11" s="5">
        <f t="shared" si="0"/>
        <v>2.8455284552845562E-2</v>
      </c>
      <c r="D11" s="5">
        <f t="shared" ref="D11:D33" si="1">+(C8+C9+C10)/3</f>
        <v>2.3758552978747422E-2</v>
      </c>
      <c r="E11" s="4">
        <f>+E10*(1+D11)</f>
        <v>1.0237585529787474</v>
      </c>
      <c r="F11" s="5">
        <f t="shared" ref="F11:F33" si="2">+D11*0.5</f>
        <v>1.1879276489373711E-2</v>
      </c>
      <c r="G11" s="4">
        <f>+G10*(1+F11)</f>
        <v>1.0118792764893738</v>
      </c>
      <c r="H11" s="4">
        <f>+E11-G11</f>
        <v>1.1879276489373591E-2</v>
      </c>
      <c r="I11" s="6"/>
      <c r="J11" s="6">
        <f>J10*(1+D11)</f>
        <v>102.37585529787474</v>
      </c>
      <c r="K11" s="6">
        <f>K10*(1+F11)</f>
        <v>101.18792764893738</v>
      </c>
    </row>
    <row r="12" spans="1:11" x14ac:dyDescent="0.25">
      <c r="A12" s="3">
        <v>2002</v>
      </c>
      <c r="B12" s="4">
        <v>179.9</v>
      </c>
      <c r="C12" s="5">
        <f t="shared" si="0"/>
        <v>1.5810276679841962E-2</v>
      </c>
      <c r="D12" s="5">
        <f t="shared" si="1"/>
        <v>2.8051539833849632E-2</v>
      </c>
      <c r="E12" s="4">
        <f t="shared" ref="E12:E33" si="3">+E11*(1+D12)</f>
        <v>1.0524765568078751</v>
      </c>
      <c r="F12" s="5">
        <f t="shared" si="2"/>
        <v>1.4025769916924816E-2</v>
      </c>
      <c r="G12" s="4">
        <f t="shared" ref="G12:G33" si="4">+G11*(1+F12)</f>
        <v>1.026071662405118</v>
      </c>
      <c r="H12" s="4">
        <f t="shared" ref="H12:H33" si="5">+E12-G12</f>
        <v>2.6404894402757062E-2</v>
      </c>
      <c r="I12" s="6"/>
      <c r="J12" s="6">
        <f t="shared" ref="J12:J31" si="6">J11*(1+D12)</f>
        <v>105.2476556807875</v>
      </c>
      <c r="K12" s="6">
        <f t="shared" ref="K12:K31" si="7">K11*(1+F12)</f>
        <v>102.6071662405118</v>
      </c>
    </row>
    <row r="13" spans="1:11" x14ac:dyDescent="0.25">
      <c r="A13" s="3">
        <v>2003</v>
      </c>
      <c r="B13" s="4">
        <v>184</v>
      </c>
      <c r="C13" s="5">
        <f t="shared" si="0"/>
        <v>2.2790439132851552E-2</v>
      </c>
      <c r="D13" s="5">
        <f t="shared" si="1"/>
        <v>2.5959668870279579E-2</v>
      </c>
      <c r="E13" s="4">
        <f t="shared" si="3"/>
        <v>1.0797984997163397</v>
      </c>
      <c r="F13" s="5">
        <f t="shared" si="2"/>
        <v>1.297983443513979E-2</v>
      </c>
      <c r="G13" s="4">
        <f t="shared" si="4"/>
        <v>1.039389902701725</v>
      </c>
      <c r="H13" s="4">
        <f t="shared" si="5"/>
        <v>4.0408597014614633E-2</v>
      </c>
      <c r="I13" s="6"/>
      <c r="J13" s="6">
        <f t="shared" si="6"/>
        <v>107.97984997163395</v>
      </c>
      <c r="K13" s="6">
        <f t="shared" si="7"/>
        <v>103.9389902701725</v>
      </c>
    </row>
    <row r="14" spans="1:11" x14ac:dyDescent="0.25">
      <c r="A14" s="3">
        <v>2004</v>
      </c>
      <c r="B14" s="4">
        <v>188.9</v>
      </c>
      <c r="C14" s="5">
        <f t="shared" si="0"/>
        <v>2.6630434782608726E-2</v>
      </c>
      <c r="D14" s="5">
        <f t="shared" si="1"/>
        <v>2.235200012184636E-2</v>
      </c>
      <c r="E14" s="4">
        <f t="shared" si="3"/>
        <v>1.1039341559135689</v>
      </c>
      <c r="F14" s="5">
        <f t="shared" si="2"/>
        <v>1.117600006092318E-2</v>
      </c>
      <c r="G14" s="4">
        <f t="shared" si="4"/>
        <v>1.0510061243176423</v>
      </c>
      <c r="H14" s="4">
        <f t="shared" si="5"/>
        <v>5.2928031595926628E-2</v>
      </c>
      <c r="I14" s="6"/>
      <c r="J14" s="6">
        <f t="shared" si="6"/>
        <v>110.39341559135688</v>
      </c>
      <c r="K14" s="6">
        <f t="shared" si="7"/>
        <v>105.10061243176423</v>
      </c>
    </row>
    <row r="15" spans="1:11" x14ac:dyDescent="0.25">
      <c r="A15" s="3">
        <v>2005</v>
      </c>
      <c r="B15" s="4">
        <v>195.3</v>
      </c>
      <c r="C15" s="5">
        <f t="shared" si="0"/>
        <v>3.3880359978824805E-2</v>
      </c>
      <c r="D15" s="5">
        <f t="shared" si="1"/>
        <v>2.1743716865100748E-2</v>
      </c>
      <c r="E15" s="4">
        <f t="shared" si="3"/>
        <v>1.1279377876374674</v>
      </c>
      <c r="F15" s="5">
        <f t="shared" si="2"/>
        <v>1.0871858432550374E-2</v>
      </c>
      <c r="G15" s="4">
        <f t="shared" si="4"/>
        <v>1.0624325141129671</v>
      </c>
      <c r="H15" s="4">
        <f t="shared" si="5"/>
        <v>6.5505273524500307E-2</v>
      </c>
      <c r="I15" s="6"/>
      <c r="J15" s="6">
        <f t="shared" si="6"/>
        <v>112.79377876374674</v>
      </c>
      <c r="K15" s="6">
        <f t="shared" si="7"/>
        <v>106.24325141129673</v>
      </c>
    </row>
    <row r="16" spans="1:11" x14ac:dyDescent="0.25">
      <c r="A16" s="3">
        <v>2006</v>
      </c>
      <c r="B16" s="4">
        <v>201.6</v>
      </c>
      <c r="C16" s="5">
        <f t="shared" si="0"/>
        <v>3.2258064516128941E-2</v>
      </c>
      <c r="D16" s="5">
        <f t="shared" si="1"/>
        <v>2.7767077964761699E-2</v>
      </c>
      <c r="E16" s="4">
        <f t="shared" si="3"/>
        <v>1.1592573241261976</v>
      </c>
      <c r="F16" s="5">
        <f t="shared" si="2"/>
        <v>1.3883538982380849E-2</v>
      </c>
      <c r="G16" s="4">
        <f t="shared" si="4"/>
        <v>1.0771828373388033</v>
      </c>
      <c r="H16" s="4">
        <f t="shared" si="5"/>
        <v>8.2074486787394374E-2</v>
      </c>
      <c r="I16" s="6"/>
      <c r="J16" s="6">
        <f t="shared" si="6"/>
        <v>115.92573241261978</v>
      </c>
      <c r="K16" s="6">
        <f t="shared" si="7"/>
        <v>107.71828373388036</v>
      </c>
    </row>
    <row r="17" spans="1:11" x14ac:dyDescent="0.25">
      <c r="A17" s="3">
        <v>2007</v>
      </c>
      <c r="B17" s="4">
        <v>207.34200000000001</v>
      </c>
      <c r="C17" s="5">
        <f t="shared" si="0"/>
        <v>2.8482142857142949E-2</v>
      </c>
      <c r="D17" s="5">
        <f t="shared" si="1"/>
        <v>3.0922953092520827E-2</v>
      </c>
      <c r="E17" s="4">
        <f t="shared" si="3"/>
        <v>1.1951049839823131</v>
      </c>
      <c r="F17" s="5">
        <f t="shared" si="2"/>
        <v>1.5461476546260414E-2</v>
      </c>
      <c r="G17" s="4">
        <f t="shared" si="4"/>
        <v>1.0938376745143514</v>
      </c>
      <c r="H17" s="4">
        <f t="shared" si="5"/>
        <v>0.1012673094679617</v>
      </c>
      <c r="I17" s="6"/>
      <c r="J17" s="6">
        <f t="shared" si="6"/>
        <v>119.51049839823133</v>
      </c>
      <c r="K17" s="6">
        <f t="shared" si="7"/>
        <v>109.38376745143518</v>
      </c>
    </row>
    <row r="18" spans="1:11" x14ac:dyDescent="0.25">
      <c r="A18" s="3">
        <v>2008</v>
      </c>
      <c r="B18" s="4">
        <v>215.303</v>
      </c>
      <c r="C18" s="5">
        <f t="shared" si="0"/>
        <v>3.8395501152684856E-2</v>
      </c>
      <c r="D18" s="5">
        <f t="shared" si="1"/>
        <v>3.1540189117365565E-2</v>
      </c>
      <c r="E18" s="4">
        <f t="shared" si="3"/>
        <v>1.2327988211922216</v>
      </c>
      <c r="F18" s="5">
        <f t="shared" si="2"/>
        <v>1.5770094558682782E-2</v>
      </c>
      <c r="G18" s="4">
        <f t="shared" si="4"/>
        <v>1.1110875980732924</v>
      </c>
      <c r="H18" s="4">
        <f t="shared" si="5"/>
        <v>0.12171122311892923</v>
      </c>
      <c r="I18" s="6"/>
      <c r="J18" s="6">
        <f t="shared" si="6"/>
        <v>123.27988211922218</v>
      </c>
      <c r="K18" s="6">
        <f t="shared" si="7"/>
        <v>111.10875980732926</v>
      </c>
    </row>
    <row r="19" spans="1:11" x14ac:dyDescent="0.25">
      <c r="A19" s="3">
        <v>2009</v>
      </c>
      <c r="B19" s="4">
        <v>214.53700000000001</v>
      </c>
      <c r="C19" s="5">
        <f t="shared" si="0"/>
        <v>-3.5577767146764846E-3</v>
      </c>
      <c r="D19" s="5">
        <f t="shared" si="1"/>
        <v>3.3045236175318911E-2</v>
      </c>
      <c r="E19" s="4">
        <f t="shared" si="3"/>
        <v>1.2735369493951731</v>
      </c>
      <c r="F19" s="5">
        <f t="shared" si="2"/>
        <v>1.6522618087659455E-2</v>
      </c>
      <c r="G19" s="4">
        <f t="shared" si="4"/>
        <v>1.1294456741181922</v>
      </c>
      <c r="H19" s="4">
        <f t="shared" si="5"/>
        <v>0.14409127527698096</v>
      </c>
      <c r="I19" s="6"/>
      <c r="J19" s="6">
        <f t="shared" si="6"/>
        <v>127.35369493951734</v>
      </c>
      <c r="K19" s="6">
        <f t="shared" si="7"/>
        <v>112.94456741181925</v>
      </c>
    </row>
    <row r="20" spans="1:11" x14ac:dyDescent="0.25">
      <c r="A20" s="3">
        <v>2010</v>
      </c>
      <c r="B20" s="4">
        <v>218.05600000000001</v>
      </c>
      <c r="C20" s="5">
        <f t="shared" si="0"/>
        <v>1.6402765024214963E-2</v>
      </c>
      <c r="D20" s="5">
        <f t="shared" si="1"/>
        <v>2.1106622431717108E-2</v>
      </c>
      <c r="E20" s="4">
        <f t="shared" si="3"/>
        <v>1.3004170129388979</v>
      </c>
      <c r="F20" s="5">
        <f t="shared" si="2"/>
        <v>1.0553311215858554E-2</v>
      </c>
      <c r="G20" s="4">
        <f t="shared" si="4"/>
        <v>1.1413650658185666</v>
      </c>
      <c r="H20" s="4">
        <f t="shared" si="5"/>
        <v>0.15905194712033133</v>
      </c>
      <c r="I20" s="6"/>
      <c r="J20" s="6">
        <f t="shared" si="6"/>
        <v>130.04170129388982</v>
      </c>
      <c r="K20" s="6">
        <f t="shared" si="7"/>
        <v>114.13650658185668</v>
      </c>
    </row>
    <row r="21" spans="1:11" x14ac:dyDescent="0.25">
      <c r="A21" s="3">
        <v>2011</v>
      </c>
      <c r="B21" s="4">
        <v>224.93899999999999</v>
      </c>
      <c r="C21" s="5">
        <f t="shared" si="0"/>
        <v>3.1565285981582626E-2</v>
      </c>
      <c r="D21" s="5">
        <f t="shared" si="1"/>
        <v>1.7080163154074447E-2</v>
      </c>
      <c r="E21" s="4">
        <f t="shared" si="3"/>
        <v>1.3226283476882283</v>
      </c>
      <c r="F21" s="5">
        <f t="shared" si="2"/>
        <v>8.5400815770372233E-3</v>
      </c>
      <c r="G21" s="4">
        <f t="shared" si="4"/>
        <v>1.1511124165898374</v>
      </c>
      <c r="H21" s="4">
        <f t="shared" si="5"/>
        <v>0.17151593109839092</v>
      </c>
      <c r="I21" s="6"/>
      <c r="J21" s="6">
        <f t="shared" si="6"/>
        <v>132.26283476882287</v>
      </c>
      <c r="K21" s="6">
        <f t="shared" si="7"/>
        <v>115.11124165898377</v>
      </c>
    </row>
    <row r="22" spans="1:11" x14ac:dyDescent="0.25">
      <c r="A22" s="3">
        <v>2012</v>
      </c>
      <c r="B22" s="4">
        <v>229.59399999999999</v>
      </c>
      <c r="C22" s="5">
        <f t="shared" si="0"/>
        <v>2.0694499397614471E-2</v>
      </c>
      <c r="D22" s="5">
        <f t="shared" si="1"/>
        <v>1.4803424763707036E-2</v>
      </c>
      <c r="E22" s="4">
        <f t="shared" si="3"/>
        <v>1.3422077769235772</v>
      </c>
      <c r="F22" s="5">
        <f t="shared" si="2"/>
        <v>7.401712381853518E-3</v>
      </c>
      <c r="G22" s="4">
        <f t="shared" si="4"/>
        <v>1.1596326196166158</v>
      </c>
      <c r="H22" s="4">
        <f t="shared" si="5"/>
        <v>0.18257515730696139</v>
      </c>
      <c r="I22" s="6"/>
      <c r="J22" s="6">
        <f t="shared" si="6"/>
        <v>134.22077769235776</v>
      </c>
      <c r="K22" s="6">
        <f t="shared" si="7"/>
        <v>115.9632619616616</v>
      </c>
    </row>
    <row r="23" spans="1:11" x14ac:dyDescent="0.25">
      <c r="A23" s="3">
        <v>2013</v>
      </c>
      <c r="B23" s="4">
        <v>232.95699999999999</v>
      </c>
      <c r="C23" s="5">
        <f t="shared" si="0"/>
        <v>1.4647595320435202E-2</v>
      </c>
      <c r="D23" s="5">
        <f t="shared" si="1"/>
        <v>2.2887516801137351E-2</v>
      </c>
      <c r="E23" s="4">
        <f t="shared" si="3"/>
        <v>1.3729275799685328</v>
      </c>
      <c r="F23" s="5">
        <f t="shared" si="2"/>
        <v>1.1443758400568676E-2</v>
      </c>
      <c r="G23" s="4">
        <f t="shared" si="4"/>
        <v>1.1729031751489269</v>
      </c>
      <c r="H23" s="4">
        <f t="shared" si="5"/>
        <v>0.20002440481960582</v>
      </c>
      <c r="I23" s="6"/>
      <c r="J23" s="6">
        <f t="shared" si="6"/>
        <v>137.29275799685331</v>
      </c>
      <c r="K23" s="6">
        <f t="shared" si="7"/>
        <v>117.29031751489271</v>
      </c>
    </row>
    <row r="24" spans="1:11" x14ac:dyDescent="0.25">
      <c r="A24" s="3">
        <v>2014</v>
      </c>
      <c r="B24" s="4">
        <v>236.73599999999999</v>
      </c>
      <c r="C24" s="5">
        <f t="shared" si="0"/>
        <v>1.6221877857286952E-2</v>
      </c>
      <c r="D24" s="5">
        <f t="shared" si="1"/>
        <v>2.2302460233210766E-2</v>
      </c>
      <c r="E24" s="4">
        <f t="shared" si="3"/>
        <v>1.4035472427238591</v>
      </c>
      <c r="F24" s="5">
        <f t="shared" si="2"/>
        <v>1.1151230116605383E-2</v>
      </c>
      <c r="G24" s="4">
        <f t="shared" si="4"/>
        <v>1.1859824883595098</v>
      </c>
      <c r="H24" s="4">
        <f t="shared" si="5"/>
        <v>0.2175647543643493</v>
      </c>
      <c r="I24" s="6"/>
      <c r="J24" s="6">
        <f t="shared" si="6"/>
        <v>140.35472427238597</v>
      </c>
      <c r="K24" s="6">
        <f t="shared" si="7"/>
        <v>118.598248835951</v>
      </c>
    </row>
    <row r="25" spans="1:11" x14ac:dyDescent="0.25">
      <c r="A25" s="3">
        <v>2015</v>
      </c>
      <c r="B25" s="4">
        <v>237.017</v>
      </c>
      <c r="C25" s="5">
        <f t="shared" si="0"/>
        <v>1.1869762097864538E-3</v>
      </c>
      <c r="D25" s="5">
        <f t="shared" si="1"/>
        <v>1.7187990858445541E-2</v>
      </c>
      <c r="E25" s="4">
        <f t="shared" si="3"/>
        <v>1.4276713999011934</v>
      </c>
      <c r="F25" s="5">
        <f t="shared" si="2"/>
        <v>8.5939954292227703E-3</v>
      </c>
      <c r="G25" s="4">
        <f t="shared" si="4"/>
        <v>1.1961748164436097</v>
      </c>
      <c r="H25" s="4">
        <f t="shared" si="5"/>
        <v>0.23149658345758373</v>
      </c>
      <c r="I25" s="6"/>
      <c r="J25" s="6">
        <f t="shared" si="6"/>
        <v>142.76713999011938</v>
      </c>
      <c r="K25" s="6">
        <f t="shared" si="7"/>
        <v>119.61748164436098</v>
      </c>
    </row>
    <row r="26" spans="1:11" x14ac:dyDescent="0.25">
      <c r="A26" s="3">
        <v>2016</v>
      </c>
      <c r="B26" s="4">
        <v>240.00700000000001</v>
      </c>
      <c r="C26" s="5">
        <f t="shared" si="0"/>
        <v>1.2615128872612551E-2</v>
      </c>
      <c r="D26" s="5">
        <f t="shared" si="1"/>
        <v>1.0685483129169537E-2</v>
      </c>
      <c r="E26" s="4">
        <f t="shared" si="3"/>
        <v>1.4429267585588357</v>
      </c>
      <c r="F26" s="5">
        <f t="shared" si="2"/>
        <v>5.3427415645847685E-3</v>
      </c>
      <c r="G26" s="4">
        <f t="shared" si="4"/>
        <v>1.2025656693539326</v>
      </c>
      <c r="H26" s="4">
        <f t="shared" si="5"/>
        <v>0.24036108920490307</v>
      </c>
      <c r="I26" s="6"/>
      <c r="J26" s="6">
        <f t="shared" si="6"/>
        <v>144.2926758558836</v>
      </c>
      <c r="K26" s="6">
        <f t="shared" si="7"/>
        <v>120.25656693539327</v>
      </c>
    </row>
    <row r="27" spans="1:11" x14ac:dyDescent="0.25">
      <c r="A27" s="3">
        <v>2017</v>
      </c>
      <c r="B27" s="4">
        <v>245.12</v>
      </c>
      <c r="C27" s="5">
        <f t="shared" si="0"/>
        <v>2.1303545313261694E-2</v>
      </c>
      <c r="D27" s="5">
        <f t="shared" si="1"/>
        <v>1.0007994313228652E-2</v>
      </c>
      <c r="E27" s="4">
        <f t="shared" si="3"/>
        <v>1.457367561352898</v>
      </c>
      <c r="F27" s="5">
        <f t="shared" si="2"/>
        <v>5.0039971566143262E-3</v>
      </c>
      <c r="G27" s="4">
        <f t="shared" si="4"/>
        <v>1.2085833045440215</v>
      </c>
      <c r="H27" s="4">
        <f t="shared" si="5"/>
        <v>0.2487842568088765</v>
      </c>
      <c r="I27" s="6"/>
      <c r="J27" s="6">
        <f t="shared" si="6"/>
        <v>145.73675613528985</v>
      </c>
      <c r="K27" s="6">
        <f t="shared" si="7"/>
        <v>120.85833045440216</v>
      </c>
    </row>
    <row r="28" spans="1:11" x14ac:dyDescent="0.25">
      <c r="A28" s="3">
        <v>2018</v>
      </c>
      <c r="B28" s="4">
        <v>251.107</v>
      </c>
      <c r="C28" s="5">
        <f t="shared" si="0"/>
        <v>2.4424771540469951E-2</v>
      </c>
      <c r="D28" s="5">
        <f t="shared" si="1"/>
        <v>1.1701883465220234E-2</v>
      </c>
      <c r="E28" s="4">
        <f t="shared" si="3"/>
        <v>1.4744215067218418</v>
      </c>
      <c r="F28" s="5">
        <f t="shared" si="2"/>
        <v>5.8509417326101168E-3</v>
      </c>
      <c r="G28" s="4">
        <f t="shared" si="4"/>
        <v>1.2156546550379139</v>
      </c>
      <c r="H28" s="4">
        <f t="shared" si="5"/>
        <v>0.25876685168392788</v>
      </c>
      <c r="I28" s="6"/>
      <c r="J28" s="6">
        <f t="shared" si="6"/>
        <v>147.44215067218423</v>
      </c>
      <c r="K28" s="6">
        <f t="shared" si="7"/>
        <v>121.5654655037914</v>
      </c>
    </row>
    <row r="29" spans="1:11" x14ac:dyDescent="0.25">
      <c r="A29" s="3">
        <v>2019</v>
      </c>
      <c r="B29" s="4">
        <v>255.65700000000001</v>
      </c>
      <c r="C29" s="5">
        <f t="shared" si="0"/>
        <v>1.8119765677579721E-2</v>
      </c>
      <c r="D29" s="5">
        <f t="shared" si="1"/>
        <v>1.9447815242114731E-2</v>
      </c>
      <c r="E29" s="4">
        <f t="shared" si="3"/>
        <v>1.5030957837735686</v>
      </c>
      <c r="F29" s="5">
        <f t="shared" si="2"/>
        <v>9.7239076210573656E-3</v>
      </c>
      <c r="G29" s="4">
        <f t="shared" si="4"/>
        <v>1.2274755686026109</v>
      </c>
      <c r="H29" s="4">
        <f t="shared" si="5"/>
        <v>0.27562021517095769</v>
      </c>
      <c r="I29" s="6"/>
      <c r="J29" s="6">
        <f t="shared" si="6"/>
        <v>150.3095783773569</v>
      </c>
      <c r="K29" s="6">
        <f t="shared" si="7"/>
        <v>122.7475568602611</v>
      </c>
    </row>
    <row r="30" spans="1:11" x14ac:dyDescent="0.25">
      <c r="A30" s="3">
        <v>2020</v>
      </c>
      <c r="B30" s="4">
        <v>258.81099999999998</v>
      </c>
      <c r="C30" s="5">
        <f t="shared" si="0"/>
        <v>1.2336841940568683E-2</v>
      </c>
      <c r="D30" s="5">
        <f t="shared" si="1"/>
        <v>2.1282694177103791E-2</v>
      </c>
      <c r="E30" s="4">
        <f t="shared" si="3"/>
        <v>1.5350857116585157</v>
      </c>
      <c r="F30" s="5">
        <f t="shared" si="2"/>
        <v>1.0641347088551896E-2</v>
      </c>
      <c r="G30" s="4">
        <f t="shared" si="4"/>
        <v>1.2405375621708288</v>
      </c>
      <c r="H30" s="4">
        <f t="shared" si="5"/>
        <v>0.29454814948768693</v>
      </c>
      <c r="I30" s="6"/>
      <c r="J30" s="6">
        <f t="shared" si="6"/>
        <v>153.50857116585161</v>
      </c>
      <c r="K30" s="6">
        <f t="shared" si="7"/>
        <v>124.05375621708289</v>
      </c>
    </row>
    <row r="31" spans="1:11" x14ac:dyDescent="0.25">
      <c r="A31" s="3">
        <v>2021</v>
      </c>
      <c r="B31" s="4">
        <v>270.97000000000003</v>
      </c>
      <c r="C31" s="5">
        <f t="shared" si="0"/>
        <v>4.6980228815622402E-2</v>
      </c>
      <c r="D31" s="5">
        <f t="shared" si="1"/>
        <v>1.8293793052872782E-2</v>
      </c>
      <c r="E31" s="4">
        <f t="shared" si="3"/>
        <v>1.5631682519860186</v>
      </c>
      <c r="F31" s="5">
        <f t="shared" si="2"/>
        <v>9.1468965264363909E-3</v>
      </c>
      <c r="G31" s="4">
        <f t="shared" si="4"/>
        <v>1.2518846308891629</v>
      </c>
      <c r="H31" s="4">
        <f t="shared" si="5"/>
        <v>0.3112836210968557</v>
      </c>
      <c r="I31" s="6"/>
      <c r="J31" s="6">
        <f t="shared" si="6"/>
        <v>156.31682519860189</v>
      </c>
      <c r="K31" s="6">
        <f t="shared" si="7"/>
        <v>125.18846308891631</v>
      </c>
    </row>
    <row r="32" spans="1:11" x14ac:dyDescent="0.25">
      <c r="A32" s="3">
        <v>2022</v>
      </c>
      <c r="B32" s="4">
        <v>292.65499999999997</v>
      </c>
      <c r="C32" s="5">
        <f t="shared" si="0"/>
        <v>8.0027309296231849E-2</v>
      </c>
      <c r="D32" s="5">
        <f t="shared" si="1"/>
        <v>2.5812278811256934E-2</v>
      </c>
      <c r="E32" s="4">
        <f t="shared" si="3"/>
        <v>1.6035171867351867</v>
      </c>
      <c r="F32" s="5">
        <f t="shared" si="2"/>
        <v>1.2906139405628467E-2</v>
      </c>
      <c r="G32" s="4">
        <f t="shared" si="4"/>
        <v>1.2680416284551821</v>
      </c>
      <c r="H32" s="4">
        <f t="shared" si="5"/>
        <v>0.33547555828000464</v>
      </c>
      <c r="I32" s="6"/>
      <c r="J32" s="6">
        <f t="shared" ref="J32" si="8">J30*(1+D32)</f>
        <v>157.47097720470225</v>
      </c>
      <c r="K32" s="6">
        <f t="shared" ref="K32" si="9">K30*(1+F32)</f>
        <v>125.65481128861241</v>
      </c>
    </row>
    <row r="33" spans="1:11" x14ac:dyDescent="0.25">
      <c r="A33" s="3">
        <v>2023</v>
      </c>
      <c r="B33" s="4">
        <v>304.702</v>
      </c>
      <c r="C33" s="5">
        <f t="shared" si="0"/>
        <v>4.1164511113768863E-2</v>
      </c>
      <c r="D33" s="5">
        <f t="shared" si="1"/>
        <v>4.6448126684140979E-2</v>
      </c>
      <c r="E33" s="4">
        <f t="shared" si="3"/>
        <v>1.6779975561648601</v>
      </c>
      <c r="F33" s="5">
        <f t="shared" si="2"/>
        <v>2.322406334207049E-2</v>
      </c>
      <c r="G33" s="4">
        <f t="shared" si="4"/>
        <v>1.2974907075548072</v>
      </c>
      <c r="H33" s="4">
        <f t="shared" si="5"/>
        <v>0.38050684861005291</v>
      </c>
      <c r="I33" s="6"/>
      <c r="J33" s="6">
        <f t="shared" ref="J33" si="10">J31*(1+D33)</f>
        <v>163.57744889828928</v>
      </c>
      <c r="K33" s="6">
        <f t="shared" ref="K33" si="11">K31*(1+F33)</f>
        <v>128.09584788538973</v>
      </c>
    </row>
    <row r="35" spans="1:11" x14ac:dyDescent="0.25">
      <c r="A35" t="s">
        <v>4</v>
      </c>
      <c r="I35" t="s">
        <v>9</v>
      </c>
      <c r="J35" s="7">
        <f>J33-K33</f>
        <v>35.481601012899546</v>
      </c>
    </row>
    <row r="36" spans="1:11" x14ac:dyDescent="0.25">
      <c r="A36" s="9" t="s">
        <v>0</v>
      </c>
      <c r="J36" s="8">
        <f>J35/K33</f>
        <v>0.27699259264551451</v>
      </c>
    </row>
  </sheetData>
  <hyperlinks>
    <hyperlink ref="A36" r:id="rId1" xr:uid="{A5FBB405-115E-410C-BF64-AEFC8CAA36E4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DOAADMIN</dc:creator>
  <cp:lastModifiedBy>Mary Hardin</cp:lastModifiedBy>
  <dcterms:created xsi:type="dcterms:W3CDTF">2022-05-24T14:44:15Z</dcterms:created>
  <dcterms:modified xsi:type="dcterms:W3CDTF">2024-04-30T20:47:28Z</dcterms:modified>
</cp:coreProperties>
</file>